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30" tabRatio="719" activeTab="0"/>
  </bookViews>
  <sheets>
    <sheet name="Лист1 (2)" sheetId="1" r:id="rId1"/>
  </sheets>
  <definedNames>
    <definedName name="_xlnm._FilterDatabase" localSheetId="0" hidden="1">'Лист1 (2)'!$A$4:$E$54</definedName>
  </definedNames>
  <calcPr fullCalcOnLoad="1"/>
</workbook>
</file>

<file path=xl/sharedStrings.xml><?xml version="1.0" encoding="utf-8"?>
<sst xmlns="http://schemas.openxmlformats.org/spreadsheetml/2006/main" count="110" uniqueCount="106">
  <si>
    <t>НАЛОГИ НА ИМУЩЕСТВО</t>
  </si>
  <si>
    <t>Налог на имущество физических лиц</t>
  </si>
  <si>
    <t>Коды бюджетной классификации Российской Федерации</t>
  </si>
  <si>
    <t>НАЛОГИ НА ПРИБЫЛЬ, ДОХОДЫ</t>
  </si>
  <si>
    <t>Налог на доходы физических лиц</t>
  </si>
  <si>
    <t>Земельный налог</t>
  </si>
  <si>
    <t>Наименование</t>
  </si>
  <si>
    <t>2</t>
  </si>
  <si>
    <t>(в рублях)</t>
  </si>
  <si>
    <t>3</t>
  </si>
  <si>
    <t>Налог на имущество физических лиц, взимаемый по ставкам, применяемым к объектам налоообложения, расположенным в границах поселений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</si>
  <si>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</si>
  <si>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</si>
  <si>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</si>
  <si>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</si>
  <si>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</si>
  <si>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</si>
  <si>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</si>
  <si>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налогопплательщиков, выбравших в качестве объекта налогообложения доходы</t>
  </si>
  <si>
    <t>Единый налог, взимаемый с налогопплательщиков,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</si>
  <si>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</si>
  <si>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Государственная пошлина за совершение нотариальных действий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</si>
  <si>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</si>
  <si>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</si>
  <si>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</si>
  <si>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Земельный налог с физических лиц, обладающих земельным участком,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</si>
  <si>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</si>
  <si>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организаций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</si>
  <si>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</si>
  <si>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ВСЕГО</t>
  </si>
  <si>
    <t>Средства самооблажения граждан</t>
  </si>
  <si>
    <t>5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</si>
  <si>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</si>
  <si>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</si>
  <si>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</si>
  <si>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</si>
  <si>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000 1 00 00000 00 0000 000</t>
  </si>
  <si>
    <t>000 101 00000 00 0000 000</t>
  </si>
  <si>
    <t xml:space="preserve">  000 1 01 02000 01 0000 110 </t>
  </si>
  <si>
    <t>000 1 05 00000 00 0000 000</t>
  </si>
  <si>
    <t>000 1 05 01000 01 1000 110</t>
  </si>
  <si>
    <t>000 1 05 01010 01 0000 110</t>
  </si>
  <si>
    <t>000 1 05 01020 01 0000 110</t>
  </si>
  <si>
    <t>182 1 05 01011 01 1000 110</t>
  </si>
  <si>
    <t>182 1 05 01021 01 1000 110</t>
  </si>
  <si>
    <t xml:space="preserve">  000 1 06 00000 00 0000 000</t>
  </si>
  <si>
    <t>000 1 06 01000 00 0000 110</t>
  </si>
  <si>
    <t>182 1 06 01030 10 1000 110</t>
  </si>
  <si>
    <t>000  1 06 06000 00 0000 110</t>
  </si>
  <si>
    <t>000 1 06 06030 10 0000 110</t>
  </si>
  <si>
    <t>000 1 06 06040 10 0000 110</t>
  </si>
  <si>
    <t>182 1 06 06033 10 1000 110</t>
  </si>
  <si>
    <t>182 1 06 06043 10 0000 110</t>
  </si>
  <si>
    <t>000 1 08 00000 00 0000 110</t>
  </si>
  <si>
    <t>003 1 08 04020 01 1000 110</t>
  </si>
  <si>
    <t>000 1 08 04000 00 0000 110</t>
  </si>
  <si>
    <t>003 1 13 01995 10 0000 130</t>
  </si>
  <si>
    <t>000 1 17 00000 00 0000 000</t>
  </si>
  <si>
    <t>000 1 13 01990 00 0000 130</t>
  </si>
  <si>
    <t>000 1 13 01000 00 0000 130</t>
  </si>
  <si>
    <t>000 1 13 01995 10 0000 130</t>
  </si>
  <si>
    <t>000 2 00 00000 00 0000 000</t>
  </si>
  <si>
    <t>000 2 02 00000 00 0000 000</t>
  </si>
  <si>
    <t>Доходы,получаемые в виде арендной либо иной платы за передачу в возмездное пользование государственного и муниципального имущества</t>
  </si>
  <si>
    <t>000 1 11 05035 10 0000 120</t>
  </si>
  <si>
    <t>Доходы от использования имущества,находящегося в государственной и муниципальной собственности</t>
  </si>
  <si>
    <t>000 1 11 05000 00 0000 000</t>
  </si>
  <si>
    <t>Прочие неналоговые доходы бюджетов поселений</t>
  </si>
  <si>
    <t>0031 17 05050 10 0000 150</t>
  </si>
  <si>
    <t>003 1 17 14030 10 0000 150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</si>
  <si>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</si>
  <si>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</si>
  <si>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</si>
  <si>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000 2 19 00000 00 0000 000 </t>
  </si>
  <si>
    <t xml:space="preserve">000 2 19 60010 000000 000 </t>
  </si>
  <si>
    <t xml:space="preserve">003 2 19 60010 10 0031 150 </t>
  </si>
  <si>
    <t xml:space="preserve">003 2 19 60010 10 6295 150 </t>
  </si>
  <si>
    <t>003 2 07 05030 10 9000 150</t>
  </si>
  <si>
    <t>Прочие безвозмездные поступления в бюджет сельских поселений на реализацию проектовразвития общественной инфраструктуры муниципальных образований,основанных на местных инициативах</t>
  </si>
  <si>
    <t>000 2 07 00000 00 0000 000</t>
  </si>
  <si>
    <t xml:space="preserve">Прочие безвозмездные поступления в бюджет сельских поселений </t>
  </si>
  <si>
    <t>Единый сельскохозяйственный налог</t>
  </si>
  <si>
    <t>182 1 05 03031 01 0000 110</t>
  </si>
  <si>
    <t>182 1 05 03031 01 1000 110</t>
  </si>
  <si>
    <t>182 1 09 04053 10 1000 110</t>
  </si>
  <si>
    <t>000 1 09 00000 00 0000 000</t>
  </si>
  <si>
    <t xml:space="preserve">    ЗАДОЛЖЕННОСТЬ И ПЕРЕРАСЧЕТЫ ПО ОТМЕНЕННЫМ НАЛОГАМ, СБОРАМ И ИНЫМ ОБЯЗАТЕЛЬНЫМ ПЛАТЕЖАМ</t>
  </si>
  <si>
    <t>000 1 09 04000 00 0000 000</t>
  </si>
  <si>
    <t xml:space="preserve">    Налоги на имущество</t>
  </si>
  <si>
    <t xml:space="preserve">  Земельный налог (по обязательствам, возникшим до 1 января 2006 года), мобилизуемый на территориях поселений</t>
  </si>
  <si>
    <t>% исполнения</t>
  </si>
  <si>
    <t xml:space="preserve">Приложение № 1 к Решению СД  «Об исполнении бюджета СП село Тарутино за 2021 год " </t>
  </si>
  <si>
    <t xml:space="preserve"> ПОСТУПЛЕНИЯ ДОХОДОВ  БЮДЖЕТА СП СЕЛО ТАРУТИНО ПО КОДАМ КЛАССИФИКАЦИИ ДОХОДОВ БЮДЖЕТОВ БЮДЖЕТНОЙ СИСТЕМЫ РОССИЙСКОЙ ФЕДЕРАЦИИ ЗА 2021 ГОД </t>
  </si>
  <si>
    <t>Утвержденный план 2021 год</t>
  </si>
  <si>
    <t>Исполненно 2021</t>
  </si>
  <si>
    <t>000 1 01 02010 01 0000 110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</si>
  <si>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</si>
  <si>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</si>
  <si>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</si>
  <si>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ШТРАФЫ, САНКЦИИ, ВОЗМЕЩЕНИЕ УЩЕРБА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</si>
  <si>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</si>
  <si>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</si>
  <si>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</si>
  <si>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000 1 16 07010 01 0000 140</t>
  </si>
  <si>
    <t>003 1 17 15030 10 0000 150</t>
  </si>
  <si>
    <t>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</si>
</sst>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00"/>
    <numFmt numFmtId="174" formatCode="0.0"/>
    <numFmt numFmtId="175" formatCode="0.0000"/>
    <numFmt numFmtId="176" formatCode="0.00000"/>
    <numFmt numFmtId="177" formatCode="000000"/>
    <numFmt numFmtId="178" formatCode="#,##0.0"/>
    <numFmt numFmtId="179" formatCode="_-* #,##0.0&quot;р.&quot;_-;\-* #,##0.0&quot;р.&quot;_-;_-* &quot;-&quot;?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3"/>
      <name val="Times New Roman Cyr"/>
      <family val="0"/>
    </font>
    <font>
      <sz val="13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.7"/>
      <color indexed="12"/>
      <name val="Times New Roman Cyr"/>
      <family val="0"/>
    </font>
    <font>
      <u val="single"/>
      <sz val="11.7"/>
      <color indexed="36"/>
      <name val="Times New Roman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b/>
      <sz val="13.5"/>
      <name val="Times New Roman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>
      <alignment horizontal="left" vertical="top" wrapText="1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3" fillId="25" borderId="2" applyNumberFormat="0" applyAlignment="0" applyProtection="0"/>
    <xf numFmtId="0" fontId="44" fillId="26" borderId="3" applyNumberFormat="0" applyAlignment="0" applyProtection="0"/>
    <xf numFmtId="0" fontId="45" fillId="26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11" xfId="55" applyFont="1" applyBorder="1" applyAlignment="1" applyProtection="1">
      <alignment horizontal="center" vertical="center" wrapText="1"/>
      <protection/>
    </xf>
    <xf numFmtId="0" fontId="4" fillId="0" borderId="11" xfId="55" applyFont="1" applyBorder="1" applyAlignment="1" applyProtection="1">
      <alignment horizontal="center" vertical="center" wrapText="1"/>
      <protection/>
    </xf>
    <xf numFmtId="49" fontId="5" fillId="0" borderId="11" xfId="55" applyNumberFormat="1" applyFont="1" applyBorder="1" applyAlignment="1" applyProtection="1">
      <alignment horizontal="center" vertical="center" wrapText="1"/>
      <protection/>
    </xf>
    <xf numFmtId="0" fontId="2" fillId="0" borderId="11" xfId="55" applyNumberFormat="1" applyFont="1" applyBorder="1" applyAlignment="1" applyProtection="1">
      <alignment vertical="center" wrapText="1"/>
      <protection/>
    </xf>
    <xf numFmtId="49" fontId="5" fillId="0" borderId="11" xfId="55" applyNumberFormat="1" applyFont="1" applyBorder="1" applyAlignment="1" applyProtection="1">
      <alignment vertical="center" wrapText="1"/>
      <protection/>
    </xf>
    <xf numFmtId="4" fontId="5" fillId="0" borderId="11" xfId="55" applyNumberFormat="1" applyFont="1" applyBorder="1" applyAlignment="1" applyProtection="1">
      <alignment vertical="center" wrapText="1"/>
      <protection/>
    </xf>
    <xf numFmtId="0" fontId="6" fillId="0" borderId="11" xfId="55" applyFont="1" applyBorder="1" applyAlignment="1" applyProtection="1">
      <alignment vertical="center" wrapText="1"/>
      <protection/>
    </xf>
    <xf numFmtId="49" fontId="6" fillId="0" borderId="11" xfId="55" applyNumberFormat="1" applyFont="1" applyBorder="1" applyAlignment="1" applyProtection="1">
      <alignment vertical="center" wrapText="1"/>
      <protection/>
    </xf>
    <xf numFmtId="4" fontId="6" fillId="0" borderId="11" xfId="55" applyNumberFormat="1" applyFont="1" applyBorder="1" applyAlignment="1" applyProtection="1">
      <alignment vertical="center" wrapText="1"/>
      <protection/>
    </xf>
    <xf numFmtId="4" fontId="6" fillId="0" borderId="11" xfId="55" applyNumberFormat="1" applyFont="1" applyBorder="1" applyAlignment="1" applyProtection="1">
      <alignment vertical="center" wrapText="1"/>
      <protection locked="0"/>
    </xf>
    <xf numFmtId="49" fontId="2" fillId="0" borderId="11" xfId="55" applyNumberFormat="1" applyFont="1" applyBorder="1" applyAlignment="1" applyProtection="1">
      <alignment vertical="center" wrapText="1"/>
      <protection/>
    </xf>
    <xf numFmtId="0" fontId="11" fillId="0" borderId="11" xfId="55" applyNumberFormat="1" applyFont="1" applyBorder="1" applyAlignment="1" applyProtection="1">
      <alignment vertical="center" wrapText="1"/>
      <protection/>
    </xf>
    <xf numFmtId="49" fontId="13" fillId="0" borderId="11" xfId="55" applyNumberFormat="1" applyFont="1" applyBorder="1" applyAlignment="1" applyProtection="1">
      <alignment vertical="center" wrapText="1"/>
      <protection/>
    </xf>
    <xf numFmtId="49" fontId="10" fillId="0" borderId="11" xfId="55" applyNumberFormat="1" applyFont="1" applyBorder="1" applyAlignment="1" applyProtection="1">
      <alignment vertical="center" wrapText="1"/>
      <protection/>
    </xf>
    <xf numFmtId="0" fontId="6" fillId="0" borderId="11" xfId="55" applyFont="1" applyBorder="1" applyAlignment="1">
      <alignment vertical="center" wrapText="1"/>
      <protection/>
    </xf>
    <xf numFmtId="0" fontId="12" fillId="0" borderId="11" xfId="55" applyFont="1" applyBorder="1" applyAlignment="1">
      <alignment vertical="center" wrapText="1"/>
      <protection/>
    </xf>
    <xf numFmtId="49" fontId="11" fillId="0" borderId="11" xfId="55" applyNumberFormat="1" applyFont="1" applyBorder="1" applyAlignment="1" applyProtection="1">
      <alignment vertical="center" wrapText="1"/>
      <protection/>
    </xf>
    <xf numFmtId="49" fontId="6" fillId="0" borderId="11" xfId="55" applyNumberFormat="1" applyFont="1" applyBorder="1" applyAlignment="1" applyProtection="1">
      <alignment vertical="center" wrapText="1"/>
      <protection/>
    </xf>
    <xf numFmtId="0" fontId="12" fillId="0" borderId="11" xfId="55" applyNumberFormat="1" applyFont="1" applyBorder="1" applyAlignment="1" applyProtection="1">
      <alignment vertical="center" wrapText="1"/>
      <protection/>
    </xf>
    <xf numFmtId="49" fontId="3" fillId="0" borderId="11" xfId="55" applyNumberFormat="1" applyFont="1" applyBorder="1" applyAlignment="1" applyProtection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49" fontId="13" fillId="0" borderId="11" xfId="56" applyNumberFormat="1" applyFont="1" applyBorder="1" applyAlignment="1" applyProtection="1">
      <alignment vertical="center" wrapText="1"/>
      <protection/>
    </xf>
    <xf numFmtId="49" fontId="6" fillId="0" borderId="11" xfId="56" applyNumberFormat="1" applyFont="1" applyBorder="1" applyAlignment="1" applyProtection="1">
      <alignment vertical="center" wrapText="1"/>
      <protection/>
    </xf>
    <xf numFmtId="49" fontId="11" fillId="0" borderId="11" xfId="56" applyNumberFormat="1" applyFont="1" applyBorder="1" applyAlignment="1" applyProtection="1">
      <alignment vertical="center" wrapText="1"/>
      <protection/>
    </xf>
    <xf numFmtId="0" fontId="6" fillId="0" borderId="11" xfId="56" applyFont="1" applyBorder="1" applyAlignment="1" applyProtection="1">
      <alignment vertical="center" wrapText="1"/>
      <protection/>
    </xf>
    <xf numFmtId="4" fontId="6" fillId="0" borderId="11" xfId="55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13" fillId="0" borderId="11" xfId="55" applyFont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top"/>
      <protection hidden="1"/>
    </xf>
    <xf numFmtId="49" fontId="19" fillId="0" borderId="11" xfId="0" applyNumberFormat="1" applyFont="1" applyFill="1" applyBorder="1" applyAlignment="1" applyProtection="1">
      <alignment vertical="top" wrapText="1"/>
      <protection hidden="1"/>
    </xf>
    <xf numFmtId="0" fontId="15" fillId="0" borderId="11" xfId="0" applyFont="1" applyFill="1" applyBorder="1" applyAlignment="1" applyProtection="1">
      <alignment horizontal="center" vertical="top"/>
      <protection hidden="1"/>
    </xf>
    <xf numFmtId="49" fontId="15" fillId="0" borderId="11" xfId="0" applyNumberFormat="1" applyFont="1" applyFill="1" applyBorder="1" applyAlignment="1" applyProtection="1">
      <alignment vertical="justify" wrapText="1"/>
      <protection hidden="1"/>
    </xf>
    <xf numFmtId="0" fontId="42" fillId="0" borderId="1" xfId="33" applyNumberFormat="1" applyAlignment="1" applyProtection="1">
      <alignment horizontal="left" vertical="top" wrapText="1" shrinkToFit="1"/>
      <protection/>
    </xf>
    <xf numFmtId="3" fontId="0" fillId="0" borderId="0" xfId="0" applyNumberFormat="1" applyAlignment="1">
      <alignment/>
    </xf>
    <xf numFmtId="4" fontId="15" fillId="0" borderId="11" xfId="0" applyNumberFormat="1" applyFont="1" applyFill="1" applyBorder="1" applyAlignment="1" applyProtection="1">
      <alignment/>
      <protection hidden="1"/>
    </xf>
    <xf numFmtId="4" fontId="19" fillId="0" borderId="11" xfId="0" applyNumberFormat="1" applyFont="1" applyFill="1" applyBorder="1" applyAlignment="1" applyProtection="1">
      <alignment/>
      <protection hidden="1"/>
    </xf>
    <xf numFmtId="4" fontId="16" fillId="0" borderId="11" xfId="54" applyNumberFormat="1" applyFont="1" applyBorder="1" applyAlignment="1">
      <alignment horizontal="center" vertical="center" wrapText="1"/>
      <protection/>
    </xf>
    <xf numFmtId="4" fontId="16" fillId="0" borderId="11" xfId="55" applyNumberFormat="1" applyFont="1" applyBorder="1" applyAlignment="1">
      <alignment horizontal="center" vertical="center" wrapText="1"/>
      <protection/>
    </xf>
    <xf numFmtId="4" fontId="5" fillId="0" borderId="11" xfId="55" applyNumberFormat="1" applyFont="1" applyBorder="1" applyAlignment="1" applyProtection="1">
      <alignment horizontal="center" vertical="center" wrapText="1"/>
      <protection/>
    </xf>
    <xf numFmtId="4" fontId="5" fillId="0" borderId="11" xfId="56" applyNumberFormat="1" applyFon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6" fillId="0" borderId="11" xfId="55" applyFont="1" applyBorder="1" applyAlignment="1" applyProtection="1">
      <alignment horizontal="right" wrapText="1"/>
      <protection/>
    </xf>
    <xf numFmtId="0" fontId="1" fillId="0" borderId="11" xfId="55" applyFont="1" applyBorder="1" applyAlignment="1">
      <alignment wrapText="1"/>
      <protection/>
    </xf>
    <xf numFmtId="4" fontId="14" fillId="0" borderId="11" xfId="55" applyNumberFormat="1" applyFont="1" applyBorder="1" applyAlignment="1">
      <alignment horizontal="center" wrapText="1"/>
      <protection/>
    </xf>
    <xf numFmtId="4" fontId="0" fillId="0" borderId="11" xfId="55" applyNumberFormat="1" applyBorder="1" applyProtection="1">
      <alignment/>
      <protection/>
    </xf>
    <xf numFmtId="0" fontId="10" fillId="0" borderId="11" xfId="55" applyNumberFormat="1" applyFont="1" applyBorder="1" applyAlignment="1" applyProtection="1">
      <alignment vertical="center" wrapText="1"/>
      <protection/>
    </xf>
    <xf numFmtId="49" fontId="10" fillId="0" borderId="11" xfId="56" applyNumberFormat="1" applyFont="1" applyBorder="1" applyAlignment="1" applyProtection="1">
      <alignment vertical="center" wrapText="1"/>
      <protection/>
    </xf>
    <xf numFmtId="0" fontId="18" fillId="0" borderId="11" xfId="0" applyFont="1" applyBorder="1" applyAlignment="1">
      <alignment horizontal="center" wrapText="1"/>
    </xf>
    <xf numFmtId="4" fontId="0" fillId="0" borderId="12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30" sqref="A30"/>
    </sheetView>
  </sheetViews>
  <sheetFormatPr defaultColWidth="8.72265625" defaultRowHeight="16.5"/>
  <cols>
    <col min="1" max="1" width="22.453125" style="0" customWidth="1"/>
    <col min="2" max="2" width="44.8125" style="0" customWidth="1"/>
    <col min="3" max="4" width="13.453125" style="27" customWidth="1"/>
    <col min="5" max="5" width="13.36328125" style="27" customWidth="1"/>
    <col min="6" max="6" width="11.99609375" style="0" bestFit="1" customWidth="1"/>
    <col min="7" max="7" width="12.36328125" style="0" bestFit="1" customWidth="1"/>
  </cols>
  <sheetData>
    <row r="1" spans="3:5" ht="49.5" customHeight="1">
      <c r="C1" s="49" t="s">
        <v>91</v>
      </c>
      <c r="D1" s="50"/>
      <c r="E1" s="51"/>
    </row>
    <row r="2" spans="1:5" ht="79.5" customHeight="1">
      <c r="A2" s="48" t="s">
        <v>92</v>
      </c>
      <c r="B2" s="48"/>
      <c r="C2" s="48"/>
      <c r="D2" s="48"/>
      <c r="E2" s="48"/>
    </row>
    <row r="3" spans="1:5" ht="16.5">
      <c r="A3" s="42"/>
      <c r="B3" s="43"/>
      <c r="C3" s="44" t="s">
        <v>8</v>
      </c>
      <c r="D3" s="44" t="s">
        <v>8</v>
      </c>
      <c r="E3" s="45"/>
    </row>
    <row r="4" spans="1:5" ht="36">
      <c r="A4" s="1" t="s">
        <v>2</v>
      </c>
      <c r="B4" s="20" t="s">
        <v>6</v>
      </c>
      <c r="C4" s="37" t="s">
        <v>93</v>
      </c>
      <c r="D4" s="37" t="s">
        <v>94</v>
      </c>
      <c r="E4" s="38" t="s">
        <v>90</v>
      </c>
    </row>
    <row r="5" spans="1:5" ht="16.5">
      <c r="A5" s="2">
        <v>1</v>
      </c>
      <c r="B5" s="3" t="s">
        <v>7</v>
      </c>
      <c r="C5" s="39" t="s">
        <v>9</v>
      </c>
      <c r="D5" s="39" t="s">
        <v>9</v>
      </c>
      <c r="E5" s="40" t="s">
        <v>31</v>
      </c>
    </row>
    <row r="6" spans="1:5" ht="16.5">
      <c r="A6" s="28" t="s">
        <v>36</v>
      </c>
      <c r="B6" s="5" t="s">
        <v>11</v>
      </c>
      <c r="C6" s="6">
        <f>SUM(C7+C11+C19+C27+C35+C42+C33+C30+C39)</f>
        <v>5916000</v>
      </c>
      <c r="D6" s="6">
        <f>SUM(D7+D11+D19+D27+D35+D42+D33+D30+D39)</f>
        <v>7680045.9399999995</v>
      </c>
      <c r="E6" s="6">
        <f>D6/C6*100</f>
        <v>129.81822075726842</v>
      </c>
    </row>
    <row r="7" spans="1:5" ht="16.5">
      <c r="A7" s="7" t="s">
        <v>37</v>
      </c>
      <c r="B7" s="8" t="s">
        <v>3</v>
      </c>
      <c r="C7" s="9">
        <f>SUM(C8)</f>
        <v>1200000</v>
      </c>
      <c r="D7" s="9">
        <f>SUM(D8)</f>
        <v>1603195.8599999999</v>
      </c>
      <c r="E7" s="6">
        <f aca="true" t="shared" si="0" ref="E7:E47">D7/C7*100</f>
        <v>133.59965499999998</v>
      </c>
    </row>
    <row r="8" spans="1:7" ht="16.5">
      <c r="A8" s="7" t="s">
        <v>38</v>
      </c>
      <c r="B8" s="8" t="s">
        <v>4</v>
      </c>
      <c r="C8" s="10">
        <f>C9+C10</f>
        <v>1200000</v>
      </c>
      <c r="D8" s="10">
        <f>D9+D10</f>
        <v>1603195.8599999999</v>
      </c>
      <c r="E8" s="6">
        <f t="shared" si="0"/>
        <v>133.59965499999998</v>
      </c>
      <c r="F8" s="27"/>
      <c r="G8" s="27"/>
    </row>
    <row r="9" spans="1:6" ht="57">
      <c r="A9" s="7" t="s">
        <v>95</v>
      </c>
      <c r="B9" s="11" t="s">
        <v>12</v>
      </c>
      <c r="C9" s="10">
        <v>1200000</v>
      </c>
      <c r="D9" s="10">
        <v>1602654.43</v>
      </c>
      <c r="E9" s="6">
        <f t="shared" si="0"/>
        <v>133.55453583333332</v>
      </c>
      <c r="F9" s="27"/>
    </row>
    <row r="10" spans="1:5" ht="36">
      <c r="A10" s="7" t="s">
        <v>96</v>
      </c>
      <c r="B10" s="12" t="s">
        <v>97</v>
      </c>
      <c r="C10" s="10">
        <v>0</v>
      </c>
      <c r="D10" s="10">
        <v>541.43</v>
      </c>
      <c r="E10" s="6"/>
    </row>
    <row r="11" spans="1:5" ht="16.5">
      <c r="A11" s="7" t="s">
        <v>39</v>
      </c>
      <c r="B11" s="13" t="s">
        <v>16</v>
      </c>
      <c r="C11" s="9">
        <f>SUM(C12+C17)</f>
        <v>1700000</v>
      </c>
      <c r="D11" s="9">
        <f>SUM(D12+D17)</f>
        <v>2306542.21</v>
      </c>
      <c r="E11" s="6">
        <f t="shared" si="0"/>
        <v>135.67895352941179</v>
      </c>
    </row>
    <row r="12" spans="1:5" ht="28.5">
      <c r="A12" s="7" t="s">
        <v>40</v>
      </c>
      <c r="B12" s="4" t="s">
        <v>17</v>
      </c>
      <c r="C12" s="10">
        <f>SUM(C13+C15)</f>
        <v>1700000</v>
      </c>
      <c r="D12" s="10">
        <f>SUM(D13+D15)</f>
        <v>2306542.21</v>
      </c>
      <c r="E12" s="6">
        <f t="shared" si="0"/>
        <v>135.67895352941179</v>
      </c>
    </row>
    <row r="13" spans="1:5" ht="24">
      <c r="A13" s="7" t="s">
        <v>41</v>
      </c>
      <c r="B13" s="14" t="s">
        <v>18</v>
      </c>
      <c r="C13" s="10">
        <f>SUM(C14)</f>
        <v>1300000</v>
      </c>
      <c r="D13" s="10">
        <f>SUM(D14)</f>
        <v>2124447.16</v>
      </c>
      <c r="E13" s="6">
        <f t="shared" si="0"/>
        <v>163.4190123076923</v>
      </c>
    </row>
    <row r="14" spans="1:7" ht="25.5">
      <c r="A14" s="15" t="s">
        <v>43</v>
      </c>
      <c r="B14" s="16" t="s">
        <v>23</v>
      </c>
      <c r="C14" s="10">
        <v>1300000</v>
      </c>
      <c r="D14" s="10">
        <v>2124447.16</v>
      </c>
      <c r="E14" s="6">
        <f t="shared" si="0"/>
        <v>163.4190123076923</v>
      </c>
      <c r="G14" s="27"/>
    </row>
    <row r="15" spans="1:5" ht="36">
      <c r="A15" s="7" t="s">
        <v>42</v>
      </c>
      <c r="B15" s="14" t="s">
        <v>19</v>
      </c>
      <c r="C15" s="10">
        <f>SUM(C16)</f>
        <v>400000</v>
      </c>
      <c r="D15" s="10">
        <f>SUM(D16)</f>
        <v>182095.05</v>
      </c>
      <c r="E15" s="6">
        <f t="shared" si="0"/>
        <v>45.5237625</v>
      </c>
    </row>
    <row r="16" spans="1:5" ht="38.25">
      <c r="A16" s="15" t="s">
        <v>44</v>
      </c>
      <c r="B16" s="16" t="s">
        <v>24</v>
      </c>
      <c r="C16" s="10">
        <v>400000</v>
      </c>
      <c r="D16" s="10">
        <v>182095.05</v>
      </c>
      <c r="E16" s="6">
        <f t="shared" si="0"/>
        <v>45.5237625</v>
      </c>
    </row>
    <row r="17" spans="1:5" ht="16.5" hidden="1">
      <c r="A17" s="15" t="s">
        <v>82</v>
      </c>
      <c r="B17" s="16" t="s">
        <v>81</v>
      </c>
      <c r="C17" s="10">
        <f>C18</f>
        <v>0</v>
      </c>
      <c r="D17" s="10">
        <f>D18</f>
        <v>0</v>
      </c>
      <c r="E17" s="6" t="e">
        <f t="shared" si="0"/>
        <v>#DIV/0!</v>
      </c>
    </row>
    <row r="18" spans="1:5" ht="16.5" hidden="1">
      <c r="A18" s="15" t="s">
        <v>83</v>
      </c>
      <c r="B18" s="16" t="s">
        <v>81</v>
      </c>
      <c r="C18" s="10">
        <v>0</v>
      </c>
      <c r="D18" s="10">
        <v>0</v>
      </c>
      <c r="E18" s="6" t="e">
        <f t="shared" si="0"/>
        <v>#DIV/0!</v>
      </c>
    </row>
    <row r="19" spans="1:5" ht="16.5">
      <c r="A19" s="7" t="s">
        <v>45</v>
      </c>
      <c r="B19" s="8" t="s">
        <v>0</v>
      </c>
      <c r="C19" s="9">
        <f>SUM(C20+C22)</f>
        <v>2700000</v>
      </c>
      <c r="D19" s="9">
        <f>SUM(D20+D22)</f>
        <v>3424473.92</v>
      </c>
      <c r="E19" s="6">
        <f t="shared" si="0"/>
        <v>126.8323674074074</v>
      </c>
    </row>
    <row r="20" spans="1:5" ht="16.5">
      <c r="A20" s="7" t="s">
        <v>46</v>
      </c>
      <c r="B20" s="8" t="s">
        <v>1</v>
      </c>
      <c r="C20" s="10">
        <f>SUM(C21)</f>
        <v>300000</v>
      </c>
      <c r="D20" s="10">
        <f>SUM(D21)</f>
        <v>341709.67</v>
      </c>
      <c r="E20" s="6">
        <f t="shared" si="0"/>
        <v>113.90322333333333</v>
      </c>
    </row>
    <row r="21" spans="1:5" ht="36">
      <c r="A21" s="7" t="s">
        <v>47</v>
      </c>
      <c r="B21" s="17" t="s">
        <v>10</v>
      </c>
      <c r="C21" s="10">
        <v>300000</v>
      </c>
      <c r="D21" s="10">
        <v>341709.67</v>
      </c>
      <c r="E21" s="6">
        <f t="shared" si="0"/>
        <v>113.90322333333333</v>
      </c>
    </row>
    <row r="22" spans="1:5" ht="16.5">
      <c r="A22" s="7" t="s">
        <v>48</v>
      </c>
      <c r="B22" s="18" t="s">
        <v>5</v>
      </c>
      <c r="C22" s="10">
        <f>C24+C26</f>
        <v>2400000</v>
      </c>
      <c r="D22" s="10">
        <f>D24+D26</f>
        <v>3082764.25</v>
      </c>
      <c r="E22" s="6">
        <f t="shared" si="0"/>
        <v>128.44851041666666</v>
      </c>
    </row>
    <row r="23" spans="1:5" ht="16.5">
      <c r="A23" s="7" t="s">
        <v>49</v>
      </c>
      <c r="B23" s="11" t="s">
        <v>27</v>
      </c>
      <c r="C23" s="10">
        <f>SUM(C24)</f>
        <v>700000</v>
      </c>
      <c r="D23" s="10">
        <f>SUM(D24)</f>
        <v>1448277.26</v>
      </c>
      <c r="E23" s="6">
        <f t="shared" si="0"/>
        <v>206.89675142857143</v>
      </c>
    </row>
    <row r="24" spans="1:5" ht="24">
      <c r="A24" s="7" t="s">
        <v>51</v>
      </c>
      <c r="B24" s="17" t="s">
        <v>26</v>
      </c>
      <c r="C24" s="10">
        <v>700000</v>
      </c>
      <c r="D24" s="10">
        <v>1448277.26</v>
      </c>
      <c r="E24" s="6">
        <f t="shared" si="0"/>
        <v>206.89675142857143</v>
      </c>
    </row>
    <row r="25" spans="1:5" ht="24">
      <c r="A25" s="7" t="s">
        <v>50</v>
      </c>
      <c r="B25" s="17" t="s">
        <v>25</v>
      </c>
      <c r="C25" s="10">
        <f>SUM(C26)</f>
        <v>1700000</v>
      </c>
      <c r="D25" s="10">
        <f>SUM(D26)</f>
        <v>1634486.99</v>
      </c>
      <c r="E25" s="6">
        <f t="shared" si="0"/>
        <v>96.14629352941176</v>
      </c>
    </row>
    <row r="26" spans="1:5" ht="24">
      <c r="A26" s="7" t="s">
        <v>52</v>
      </c>
      <c r="B26" s="17" t="s">
        <v>28</v>
      </c>
      <c r="C26" s="10">
        <v>1700000</v>
      </c>
      <c r="D26" s="10">
        <v>1634486.99</v>
      </c>
      <c r="E26" s="6">
        <f t="shared" si="0"/>
        <v>96.14629352941176</v>
      </c>
    </row>
    <row r="27" spans="1:5" ht="16.5">
      <c r="A27" s="7" t="s">
        <v>53</v>
      </c>
      <c r="B27" s="13" t="s">
        <v>20</v>
      </c>
      <c r="C27" s="9">
        <f>C28</f>
        <v>10000</v>
      </c>
      <c r="D27" s="9">
        <f>D28</f>
        <v>0</v>
      </c>
      <c r="E27" s="6">
        <f t="shared" si="0"/>
        <v>0</v>
      </c>
    </row>
    <row r="28" spans="1:5" ht="28.5">
      <c r="A28" s="7" t="s">
        <v>55</v>
      </c>
      <c r="B28" s="8" t="s">
        <v>21</v>
      </c>
      <c r="C28" s="10">
        <f>C29</f>
        <v>10000</v>
      </c>
      <c r="D28" s="10">
        <f>D29</f>
        <v>0</v>
      </c>
      <c r="E28" s="6">
        <f t="shared" si="0"/>
        <v>0</v>
      </c>
    </row>
    <row r="29" spans="1:5" ht="48">
      <c r="A29" s="7" t="s">
        <v>54</v>
      </c>
      <c r="B29" s="17" t="s">
        <v>22</v>
      </c>
      <c r="C29" s="9">
        <v>10000</v>
      </c>
      <c r="D29" s="9">
        <v>0</v>
      </c>
      <c r="E29" s="6">
        <f t="shared" si="0"/>
        <v>0</v>
      </c>
    </row>
    <row r="30" spans="1:5" ht="24" hidden="1">
      <c r="A30" s="7" t="s">
        <v>85</v>
      </c>
      <c r="B30" s="17" t="s">
        <v>86</v>
      </c>
      <c r="C30" s="41">
        <f>C31</f>
        <v>0</v>
      </c>
      <c r="D30" s="41">
        <f>D31</f>
        <v>0</v>
      </c>
      <c r="E30" s="6" t="e">
        <f t="shared" si="0"/>
        <v>#DIV/0!</v>
      </c>
    </row>
    <row r="31" spans="1:5" ht="16.5" hidden="1">
      <c r="A31" s="7" t="s">
        <v>87</v>
      </c>
      <c r="B31" s="17" t="s">
        <v>88</v>
      </c>
      <c r="C31" s="41">
        <f>C32</f>
        <v>0</v>
      </c>
      <c r="D31" s="41">
        <f>D32</f>
        <v>0</v>
      </c>
      <c r="E31" s="6" t="e">
        <f t="shared" si="0"/>
        <v>#DIV/0!</v>
      </c>
    </row>
    <row r="32" spans="1:5" ht="21.75" customHeight="1" hidden="1">
      <c r="A32" s="7" t="s">
        <v>84</v>
      </c>
      <c r="B32" s="17" t="s">
        <v>89</v>
      </c>
      <c r="C32" s="9">
        <v>0</v>
      </c>
      <c r="D32" s="9">
        <v>0</v>
      </c>
      <c r="E32" s="6" t="e">
        <f t="shared" si="0"/>
        <v>#DIV/0!</v>
      </c>
    </row>
    <row r="33" spans="1:5" ht="25.5" hidden="1">
      <c r="A33" s="7" t="s">
        <v>66</v>
      </c>
      <c r="B33" s="13" t="s">
        <v>65</v>
      </c>
      <c r="C33" s="9">
        <f>C34</f>
        <v>0</v>
      </c>
      <c r="D33" s="9">
        <f>D34</f>
        <v>0</v>
      </c>
      <c r="E33" s="6" t="e">
        <f t="shared" si="0"/>
        <v>#DIV/0!</v>
      </c>
    </row>
    <row r="34" spans="1:5" ht="36" hidden="1">
      <c r="A34" s="7" t="s">
        <v>64</v>
      </c>
      <c r="B34" s="17" t="s">
        <v>63</v>
      </c>
      <c r="C34" s="9">
        <v>0</v>
      </c>
      <c r="D34" s="9">
        <v>0</v>
      </c>
      <c r="E34" s="6" t="e">
        <f t="shared" si="0"/>
        <v>#DIV/0!</v>
      </c>
    </row>
    <row r="35" spans="1:5" ht="25.5" hidden="1">
      <c r="A35" s="25" t="s">
        <v>60</v>
      </c>
      <c r="B35" s="22" t="s">
        <v>32</v>
      </c>
      <c r="C35" s="10">
        <f aca="true" t="shared" si="1" ref="C35:D37">SUM(C36)</f>
        <v>0</v>
      </c>
      <c r="D35" s="10">
        <f t="shared" si="1"/>
        <v>0</v>
      </c>
      <c r="E35" s="6" t="e">
        <f t="shared" si="0"/>
        <v>#DIV/0!</v>
      </c>
    </row>
    <row r="36" spans="1:5" ht="16.5" hidden="1">
      <c r="A36" s="25" t="s">
        <v>59</v>
      </c>
      <c r="B36" s="23" t="s">
        <v>33</v>
      </c>
      <c r="C36" s="10">
        <f t="shared" si="1"/>
        <v>0</v>
      </c>
      <c r="D36" s="10">
        <f t="shared" si="1"/>
        <v>0</v>
      </c>
      <c r="E36" s="6" t="e">
        <f t="shared" si="0"/>
        <v>#DIV/0!</v>
      </c>
    </row>
    <row r="37" spans="1:5" ht="16.5" hidden="1">
      <c r="A37" s="25" t="s">
        <v>58</v>
      </c>
      <c r="B37" s="23" t="s">
        <v>34</v>
      </c>
      <c r="C37" s="10">
        <f t="shared" si="1"/>
        <v>0</v>
      </c>
      <c r="D37" s="10">
        <f t="shared" si="1"/>
        <v>0</v>
      </c>
      <c r="E37" s="6" t="e">
        <f t="shared" si="0"/>
        <v>#DIV/0!</v>
      </c>
    </row>
    <row r="38" spans="1:5" ht="24" hidden="1">
      <c r="A38" s="25" t="s">
        <v>56</v>
      </c>
      <c r="B38" s="24" t="s">
        <v>35</v>
      </c>
      <c r="C38" s="10">
        <v>0</v>
      </c>
      <c r="D38" s="10">
        <v>0</v>
      </c>
      <c r="E38" s="6" t="e">
        <f t="shared" si="0"/>
        <v>#DIV/0!</v>
      </c>
    </row>
    <row r="39" spans="1:5" ht="16.5">
      <c r="A39" s="7" t="s">
        <v>98</v>
      </c>
      <c r="B39" s="8" t="s">
        <v>99</v>
      </c>
      <c r="C39" s="10">
        <f>C40+C41</f>
        <v>0</v>
      </c>
      <c r="D39" s="10">
        <f>D40+D41</f>
        <v>76789.31</v>
      </c>
      <c r="E39" s="6"/>
    </row>
    <row r="40" spans="1:5" ht="72">
      <c r="A40" s="7" t="s">
        <v>100</v>
      </c>
      <c r="B40" s="46" t="s">
        <v>101</v>
      </c>
      <c r="C40" s="10"/>
      <c r="D40" s="10">
        <v>3000</v>
      </c>
      <c r="E40" s="6"/>
    </row>
    <row r="41" spans="1:5" ht="60">
      <c r="A41" s="25" t="s">
        <v>103</v>
      </c>
      <c r="B41" s="47" t="s">
        <v>102</v>
      </c>
      <c r="C41" s="10"/>
      <c r="D41" s="10">
        <v>73789.31</v>
      </c>
      <c r="E41" s="6"/>
    </row>
    <row r="42" spans="1:5" ht="16.5">
      <c r="A42" s="7" t="s">
        <v>57</v>
      </c>
      <c r="B42" s="8" t="s">
        <v>15</v>
      </c>
      <c r="C42" s="10">
        <f>C44+C43+C45</f>
        <v>306000</v>
      </c>
      <c r="D42" s="10">
        <f>D44+D43+D45</f>
        <v>269044.64</v>
      </c>
      <c r="E42" s="6">
        <f t="shared" si="0"/>
        <v>87.92308496732026</v>
      </c>
    </row>
    <row r="43" spans="1:5" ht="16.5" hidden="1">
      <c r="A43" s="7" t="s">
        <v>68</v>
      </c>
      <c r="B43" s="13" t="s">
        <v>67</v>
      </c>
      <c r="C43" s="10">
        <v>0</v>
      </c>
      <c r="D43" s="10">
        <v>0</v>
      </c>
      <c r="E43" s="6" t="e">
        <f t="shared" si="0"/>
        <v>#DIV/0!</v>
      </c>
    </row>
    <row r="44" spans="1:5" ht="16.5">
      <c r="A44" s="7" t="s">
        <v>69</v>
      </c>
      <c r="B44" s="19" t="s">
        <v>30</v>
      </c>
      <c r="C44" s="26">
        <v>250000</v>
      </c>
      <c r="D44" s="26">
        <v>215330</v>
      </c>
      <c r="E44" s="6">
        <f t="shared" si="0"/>
        <v>86.13199999999999</v>
      </c>
    </row>
    <row r="45" spans="1:5" ht="25.5">
      <c r="A45" s="7" t="s">
        <v>104</v>
      </c>
      <c r="B45" s="19" t="s">
        <v>105</v>
      </c>
      <c r="C45" s="26">
        <v>56000</v>
      </c>
      <c r="D45" s="26">
        <v>53714.64</v>
      </c>
      <c r="E45" s="6">
        <f t="shared" si="0"/>
        <v>95.919</v>
      </c>
    </row>
    <row r="46" spans="1:6" ht="16.5">
      <c r="A46" s="29" t="s">
        <v>61</v>
      </c>
      <c r="B46" s="30" t="s">
        <v>13</v>
      </c>
      <c r="C46" s="36">
        <f>SUM(C47+C50+C48)</f>
        <v>78376772.32</v>
      </c>
      <c r="D46" s="36">
        <f>SUM(D47+D50+D48)</f>
        <v>66128503.81</v>
      </c>
      <c r="E46" s="6">
        <f t="shared" si="0"/>
        <v>84.37257857469271</v>
      </c>
      <c r="F46" s="34"/>
    </row>
    <row r="47" spans="1:5" ht="31.5">
      <c r="A47" s="31" t="s">
        <v>62</v>
      </c>
      <c r="B47" s="32" t="s">
        <v>14</v>
      </c>
      <c r="C47" s="35">
        <v>78376772.32</v>
      </c>
      <c r="D47" s="35">
        <v>66128503.81</v>
      </c>
      <c r="E47" s="6">
        <f t="shared" si="0"/>
        <v>84.37257857469271</v>
      </c>
    </row>
    <row r="48" spans="1:5" ht="25.5" hidden="1">
      <c r="A48" s="31" t="s">
        <v>79</v>
      </c>
      <c r="B48" s="33" t="s">
        <v>80</v>
      </c>
      <c r="C48" s="35">
        <f>C49</f>
        <v>0</v>
      </c>
      <c r="D48" s="35">
        <f>D49</f>
        <v>0</v>
      </c>
      <c r="E48" s="6" t="e">
        <f aca="true" t="shared" si="2" ref="E48:E54">D48/C48*100</f>
        <v>#DIV/0!</v>
      </c>
    </row>
    <row r="49" spans="1:5" ht="51" hidden="1">
      <c r="A49" s="31" t="s">
        <v>77</v>
      </c>
      <c r="B49" s="33" t="s">
        <v>78</v>
      </c>
      <c r="C49" s="35">
        <v>0</v>
      </c>
      <c r="D49" s="35">
        <v>0</v>
      </c>
      <c r="E49" s="6" t="e">
        <f t="shared" si="2"/>
        <v>#DIV/0!</v>
      </c>
    </row>
    <row r="50" spans="1:5" ht="38.25" hidden="1">
      <c r="A50" s="31" t="s">
        <v>73</v>
      </c>
      <c r="B50" s="33" t="s">
        <v>70</v>
      </c>
      <c r="C50" s="35">
        <f>C51</f>
        <v>0</v>
      </c>
      <c r="D50" s="35">
        <f>D51</f>
        <v>0</v>
      </c>
      <c r="E50" s="6" t="e">
        <f t="shared" si="2"/>
        <v>#DIV/0!</v>
      </c>
    </row>
    <row r="51" spans="1:5" ht="38.25" hidden="1">
      <c r="A51" s="31" t="s">
        <v>74</v>
      </c>
      <c r="B51" s="33" t="s">
        <v>71</v>
      </c>
      <c r="C51" s="35">
        <f>C53+C52</f>
        <v>0</v>
      </c>
      <c r="D51" s="35">
        <f>D53+D52</f>
        <v>0</v>
      </c>
      <c r="E51" s="6" t="e">
        <f t="shared" si="2"/>
        <v>#DIV/0!</v>
      </c>
    </row>
    <row r="52" spans="1:5" ht="38.25" hidden="1">
      <c r="A52" s="31" t="s">
        <v>75</v>
      </c>
      <c r="B52" s="33" t="s">
        <v>72</v>
      </c>
      <c r="C52" s="35">
        <v>0</v>
      </c>
      <c r="D52" s="35">
        <v>0</v>
      </c>
      <c r="E52" s="6" t="e">
        <f t="shared" si="2"/>
        <v>#DIV/0!</v>
      </c>
    </row>
    <row r="53" spans="1:5" ht="38.25" hidden="1">
      <c r="A53" s="31" t="s">
        <v>76</v>
      </c>
      <c r="B53" s="33" t="s">
        <v>72</v>
      </c>
      <c r="C53" s="35">
        <v>0</v>
      </c>
      <c r="D53" s="35">
        <v>0</v>
      </c>
      <c r="E53" s="6" t="e">
        <f t="shared" si="2"/>
        <v>#DIV/0!</v>
      </c>
    </row>
    <row r="54" spans="1:5" ht="17.25">
      <c r="A54" s="21"/>
      <c r="B54" s="21" t="s">
        <v>29</v>
      </c>
      <c r="C54" s="6">
        <f>C46+C6</f>
        <v>84292772.32</v>
      </c>
      <c r="D54" s="6">
        <f>D46+D6</f>
        <v>73808549.75</v>
      </c>
      <c r="E54" s="6">
        <f t="shared" si="2"/>
        <v>87.56213340546111</v>
      </c>
    </row>
  </sheetData>
  <sheetProtection/>
  <autoFilter ref="A4:E54"/>
  <mergeCells count="2">
    <mergeCell ref="A2:E2"/>
    <mergeCell ref="C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Админ Тарутино</cp:lastModifiedBy>
  <cp:lastPrinted>2022-03-04T04:48:53Z</cp:lastPrinted>
  <dcterms:created xsi:type="dcterms:W3CDTF">2004-05-07T07:56:29Z</dcterms:created>
  <dcterms:modified xsi:type="dcterms:W3CDTF">2022-04-29T07:27:02Z</dcterms:modified>
  <cp:category/>
  <cp:version/>
  <cp:contentType/>
  <cp:contentStatus/>
</cp:coreProperties>
</file>